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<sst xmlns="http://schemas.openxmlformats.org/spreadsheetml/2006/main" count="162" uniqueCount="89">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</sst>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161</xdr:row>
      <xdr:rowOff>47625</xdr:rowOff>
    </xdr:from>
    <xdr:to>
      <xdr:col>3</xdr:col>
      <xdr:colOff>457200</xdr:colOff>
      <xdr:row>167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525" y="26708100"/>
          <a:ext cx="45148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</a:t>
          </a:r>
        </a:p>
      </xdr:txBody>
    </xdr:sp>
    <xdr:clientData/>
  </xdr:twoCellAnchor>
  <xdr:twoCellAnchor>
    <xdr:from>
      <xdr:col>3</xdr:col>
      <xdr:colOff>542925</xdr:colOff>
      <xdr:row>161</xdr:row>
      <xdr:rowOff>9525</xdr:rowOff>
    </xdr:from>
    <xdr:to>
      <xdr:col>6</xdr:col>
      <xdr:colOff>19050</xdr:colOff>
      <xdr:row>167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610100" y="26670000"/>
          <a:ext cx="27241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5</xdr:col>
      <xdr:colOff>704850</xdr:colOff>
      <xdr:row>161</xdr:row>
      <xdr:rowOff>38100</xdr:rowOff>
    </xdr:from>
    <xdr:to>
      <xdr:col>8</xdr:col>
      <xdr:colOff>885825</xdr:colOff>
      <xdr:row>167</xdr:row>
      <xdr:rowOff>152400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7115175" y="26698575"/>
          <a:ext cx="29432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57" activePane="bottomLeft" state="frozen"/>
      <selection pane="topLeft" activeCell="A1" sqref="A1"/>
      <selection pane="bottomLeft" activeCell="E175" sqref="E17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52417412.410000004</v>
      </c>
      <c r="E10" s="14">
        <f t="shared" si="0"/>
        <v>18552864.85</v>
      </c>
      <c r="F10" s="14">
        <f t="shared" si="0"/>
        <v>70970277.26</v>
      </c>
      <c r="G10" s="14">
        <f t="shared" si="0"/>
        <v>64800087.05000001</v>
      </c>
      <c r="H10" s="14">
        <f t="shared" si="0"/>
        <v>64197397.03000001</v>
      </c>
      <c r="I10" s="14">
        <f t="shared" si="0"/>
        <v>6170190.21</v>
      </c>
    </row>
    <row r="11" spans="2:9" ht="12.75">
      <c r="B11" s="3" t="s">
        <v>12</v>
      </c>
      <c r="C11" s="9"/>
      <c r="D11" s="15">
        <f aca="true" t="shared" si="1" ref="D11:I11">SUM(D12:D18)</f>
        <v>24640361</v>
      </c>
      <c r="E11" s="15">
        <f t="shared" si="1"/>
        <v>878571.6700000002</v>
      </c>
      <c r="F11" s="15">
        <f t="shared" si="1"/>
        <v>25518932.67</v>
      </c>
      <c r="G11" s="15">
        <f t="shared" si="1"/>
        <v>25518932.67</v>
      </c>
      <c r="H11" s="15">
        <f t="shared" si="1"/>
        <v>25518932.67</v>
      </c>
      <c r="I11" s="15">
        <f t="shared" si="1"/>
        <v>0</v>
      </c>
    </row>
    <row r="12" spans="2:9" ht="12.75">
      <c r="B12" s="13" t="s">
        <v>13</v>
      </c>
      <c r="C12" s="11"/>
      <c r="D12" s="15">
        <v>18856443.6</v>
      </c>
      <c r="E12" s="16">
        <v>-828350.48</v>
      </c>
      <c r="F12" s="16">
        <f>D12+E12</f>
        <v>18028093.12</v>
      </c>
      <c r="G12" s="16">
        <v>18028093.12</v>
      </c>
      <c r="H12" s="16">
        <v>18028093.12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4678905.4</v>
      </c>
      <c r="E14" s="16">
        <v>1555251.1</v>
      </c>
      <c r="F14" s="16">
        <f t="shared" si="2"/>
        <v>6234156.5</v>
      </c>
      <c r="G14" s="16">
        <v>6234156.5</v>
      </c>
      <c r="H14" s="16">
        <v>6234156.5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1037812</v>
      </c>
      <c r="E16" s="16">
        <v>169271.05</v>
      </c>
      <c r="F16" s="16">
        <f t="shared" si="2"/>
        <v>1207083.05</v>
      </c>
      <c r="G16" s="16">
        <v>1207083.05</v>
      </c>
      <c r="H16" s="16">
        <v>1207083.05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67200</v>
      </c>
      <c r="E18" s="16">
        <v>-17600</v>
      </c>
      <c r="F18" s="16">
        <f t="shared" si="2"/>
        <v>49600</v>
      </c>
      <c r="G18" s="16">
        <v>49600</v>
      </c>
      <c r="H18" s="16">
        <v>49600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6952191.24</v>
      </c>
      <c r="E19" s="15">
        <f t="shared" si="4"/>
        <v>2540527.57</v>
      </c>
      <c r="F19" s="15">
        <f t="shared" si="4"/>
        <v>9492718.81</v>
      </c>
      <c r="G19" s="15">
        <f t="shared" si="4"/>
        <v>8573932.59</v>
      </c>
      <c r="H19" s="15">
        <f t="shared" si="4"/>
        <v>8403265.719999999</v>
      </c>
      <c r="I19" s="15">
        <f t="shared" si="4"/>
        <v>918786.2199999997</v>
      </c>
    </row>
    <row r="20" spans="2:9" ht="12.75">
      <c r="B20" s="13" t="s">
        <v>21</v>
      </c>
      <c r="C20" s="11"/>
      <c r="D20" s="15">
        <v>864440</v>
      </c>
      <c r="E20" s="16">
        <v>756603.04</v>
      </c>
      <c r="F20" s="15">
        <f aca="true" t="shared" si="5" ref="F20:F28">D20+E20</f>
        <v>1621043.04</v>
      </c>
      <c r="G20" s="16">
        <v>1400090.08</v>
      </c>
      <c r="H20" s="16">
        <v>1383566.83</v>
      </c>
      <c r="I20" s="16">
        <f>F20-G20</f>
        <v>220952.95999999996</v>
      </c>
    </row>
    <row r="21" spans="2:9" ht="12.75">
      <c r="B21" s="13" t="s">
        <v>22</v>
      </c>
      <c r="C21" s="11"/>
      <c r="D21" s="15">
        <v>110000</v>
      </c>
      <c r="E21" s="16">
        <v>358464.09</v>
      </c>
      <c r="F21" s="15">
        <f t="shared" si="5"/>
        <v>468464.09</v>
      </c>
      <c r="G21" s="16">
        <v>420990.92</v>
      </c>
      <c r="H21" s="16">
        <v>418178.41</v>
      </c>
      <c r="I21" s="16">
        <f aca="true" t="shared" si="6" ref="I21:I83">F21-G21</f>
        <v>47473.17000000004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3066478.59</v>
      </c>
      <c r="E23" s="16">
        <v>3206660.37</v>
      </c>
      <c r="F23" s="15">
        <f t="shared" si="5"/>
        <v>6273138.96</v>
      </c>
      <c r="G23" s="16">
        <v>5730487.7</v>
      </c>
      <c r="H23" s="16">
        <v>5611577.27</v>
      </c>
      <c r="I23" s="16">
        <f t="shared" si="6"/>
        <v>542651.2599999998</v>
      </c>
    </row>
    <row r="24" spans="2:9" ht="12.75">
      <c r="B24" s="13" t="s">
        <v>25</v>
      </c>
      <c r="C24" s="11"/>
      <c r="D24" s="15">
        <v>221592.41</v>
      </c>
      <c r="E24" s="16">
        <v>-41481.82</v>
      </c>
      <c r="F24" s="15">
        <f t="shared" si="5"/>
        <v>180110.59</v>
      </c>
      <c r="G24" s="16">
        <v>144521.79</v>
      </c>
      <c r="H24" s="16">
        <v>144521.79</v>
      </c>
      <c r="I24" s="16">
        <f t="shared" si="6"/>
        <v>35588.79999999999</v>
      </c>
    </row>
    <row r="25" spans="2:9" ht="12.75">
      <c r="B25" s="13" t="s">
        <v>26</v>
      </c>
      <c r="C25" s="11"/>
      <c r="D25" s="15">
        <v>1724680.24</v>
      </c>
      <c r="E25" s="16">
        <v>-1248892.65</v>
      </c>
      <c r="F25" s="15">
        <f t="shared" si="5"/>
        <v>475787.5900000001</v>
      </c>
      <c r="G25" s="16">
        <v>449642.59</v>
      </c>
      <c r="H25" s="16">
        <v>449642.59</v>
      </c>
      <c r="I25" s="16">
        <f t="shared" si="6"/>
        <v>26145.00000000006</v>
      </c>
    </row>
    <row r="26" spans="2:9" ht="12.75">
      <c r="B26" s="13" t="s">
        <v>27</v>
      </c>
      <c r="C26" s="11"/>
      <c r="D26" s="15">
        <v>65000</v>
      </c>
      <c r="E26" s="16">
        <v>-35197.86</v>
      </c>
      <c r="F26" s="15">
        <f t="shared" si="5"/>
        <v>29802.14</v>
      </c>
      <c r="G26" s="16">
        <v>29802.14</v>
      </c>
      <c r="H26" s="16">
        <v>26684.64</v>
      </c>
      <c r="I26" s="16">
        <f t="shared" si="6"/>
        <v>0</v>
      </c>
    </row>
    <row r="27" spans="2:9" ht="12.75">
      <c r="B27" s="13" t="s">
        <v>28</v>
      </c>
      <c r="C27" s="11"/>
      <c r="D27" s="15">
        <v>0</v>
      </c>
      <c r="E27" s="16">
        <v>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ht="12.75">
      <c r="B28" s="13" t="s">
        <v>29</v>
      </c>
      <c r="C28" s="11"/>
      <c r="D28" s="15">
        <v>900000</v>
      </c>
      <c r="E28" s="16">
        <v>-455627.6</v>
      </c>
      <c r="F28" s="15">
        <f t="shared" si="5"/>
        <v>444372.4</v>
      </c>
      <c r="G28" s="16">
        <v>398397.37</v>
      </c>
      <c r="H28" s="16">
        <v>369094.19</v>
      </c>
      <c r="I28" s="16">
        <f t="shared" si="6"/>
        <v>45975.03000000003</v>
      </c>
    </row>
    <row r="29" spans="2:9" ht="12.75">
      <c r="B29" s="3" t="s">
        <v>30</v>
      </c>
      <c r="C29" s="9"/>
      <c r="D29" s="15">
        <f aca="true" t="shared" si="7" ref="D29:I29">SUM(D30:D38)</f>
        <v>6776448.99</v>
      </c>
      <c r="E29" s="15">
        <f t="shared" si="7"/>
        <v>6827668.52</v>
      </c>
      <c r="F29" s="15">
        <f t="shared" si="7"/>
        <v>13604117.510000002</v>
      </c>
      <c r="G29" s="15">
        <f t="shared" si="7"/>
        <v>11718623.749999998</v>
      </c>
      <c r="H29" s="15">
        <f t="shared" si="7"/>
        <v>11442413.42</v>
      </c>
      <c r="I29" s="15">
        <f t="shared" si="7"/>
        <v>1885493.7600000002</v>
      </c>
    </row>
    <row r="30" spans="2:9" ht="12.75">
      <c r="B30" s="13" t="s">
        <v>31</v>
      </c>
      <c r="C30" s="11"/>
      <c r="D30" s="15">
        <v>122162</v>
      </c>
      <c r="E30" s="16">
        <v>213625.14</v>
      </c>
      <c r="F30" s="15">
        <f aca="true" t="shared" si="8" ref="F30:F38">D30+E30</f>
        <v>335787.14</v>
      </c>
      <c r="G30" s="16">
        <v>311853.04</v>
      </c>
      <c r="H30" s="16">
        <v>310113.21</v>
      </c>
      <c r="I30" s="16">
        <f t="shared" si="6"/>
        <v>23934.100000000035</v>
      </c>
    </row>
    <row r="31" spans="2:9" ht="12.75">
      <c r="B31" s="13" t="s">
        <v>32</v>
      </c>
      <c r="C31" s="11"/>
      <c r="D31" s="15">
        <v>619609.24</v>
      </c>
      <c r="E31" s="16">
        <v>2920485.59</v>
      </c>
      <c r="F31" s="15">
        <f t="shared" si="8"/>
        <v>3540094.83</v>
      </c>
      <c r="G31" s="16">
        <v>3049786.03</v>
      </c>
      <c r="H31" s="16">
        <v>2795792.43</v>
      </c>
      <c r="I31" s="16">
        <f t="shared" si="6"/>
        <v>490308.8000000003</v>
      </c>
    </row>
    <row r="32" spans="2:9" ht="12.75">
      <c r="B32" s="13" t="s">
        <v>33</v>
      </c>
      <c r="C32" s="11"/>
      <c r="D32" s="15">
        <v>3480</v>
      </c>
      <c r="E32" s="16">
        <v>1648174</v>
      </c>
      <c r="F32" s="15">
        <f t="shared" si="8"/>
        <v>1651654</v>
      </c>
      <c r="G32" s="16">
        <v>731158</v>
      </c>
      <c r="H32" s="16">
        <v>716173.98</v>
      </c>
      <c r="I32" s="16">
        <f t="shared" si="6"/>
        <v>920496</v>
      </c>
    </row>
    <row r="33" spans="2:9" ht="12.75">
      <c r="B33" s="13" t="s">
        <v>34</v>
      </c>
      <c r="C33" s="11"/>
      <c r="D33" s="15">
        <v>120000</v>
      </c>
      <c r="E33" s="16">
        <v>-81964.45</v>
      </c>
      <c r="F33" s="15">
        <f t="shared" si="8"/>
        <v>38035.55</v>
      </c>
      <c r="G33" s="16">
        <v>38035.55</v>
      </c>
      <c r="H33" s="16">
        <v>38035.55</v>
      </c>
      <c r="I33" s="16">
        <f t="shared" si="6"/>
        <v>0</v>
      </c>
    </row>
    <row r="34" spans="2:9" ht="12.75">
      <c r="B34" s="13" t="s">
        <v>35</v>
      </c>
      <c r="C34" s="11"/>
      <c r="D34" s="15">
        <v>880000</v>
      </c>
      <c r="E34" s="16">
        <v>145005.41</v>
      </c>
      <c r="F34" s="15">
        <f t="shared" si="8"/>
        <v>1025005.41</v>
      </c>
      <c r="G34" s="16">
        <v>864908.19</v>
      </c>
      <c r="H34" s="16">
        <v>864908.19</v>
      </c>
      <c r="I34" s="16">
        <f t="shared" si="6"/>
        <v>160097.2200000001</v>
      </c>
    </row>
    <row r="35" spans="2:9" ht="12.75">
      <c r="B35" s="13" t="s">
        <v>36</v>
      </c>
      <c r="C35" s="11"/>
      <c r="D35" s="15">
        <v>0</v>
      </c>
      <c r="E35" s="16">
        <v>1461.6</v>
      </c>
      <c r="F35" s="15">
        <f t="shared" si="8"/>
        <v>1461.6</v>
      </c>
      <c r="G35" s="16">
        <v>1461.6</v>
      </c>
      <c r="H35" s="16">
        <v>1461.6</v>
      </c>
      <c r="I35" s="16">
        <f t="shared" si="6"/>
        <v>0</v>
      </c>
    </row>
    <row r="36" spans="2:9" ht="12.75">
      <c r="B36" s="13" t="s">
        <v>37</v>
      </c>
      <c r="C36" s="11"/>
      <c r="D36" s="15"/>
      <c r="E36" s="16"/>
      <c r="F36" s="15">
        <f t="shared" si="8"/>
        <v>0</v>
      </c>
      <c r="G36" s="16"/>
      <c r="H36" s="16"/>
      <c r="I36" s="16">
        <f t="shared" si="6"/>
        <v>0</v>
      </c>
    </row>
    <row r="37" spans="2:9" ht="12.75">
      <c r="B37" s="13" t="s">
        <v>38</v>
      </c>
      <c r="C37" s="11"/>
      <c r="D37" s="15">
        <v>2900000</v>
      </c>
      <c r="E37" s="16">
        <v>1970818.09</v>
      </c>
      <c r="F37" s="15">
        <f t="shared" si="8"/>
        <v>4870818.09</v>
      </c>
      <c r="G37" s="16">
        <v>4622827.49</v>
      </c>
      <c r="H37" s="16">
        <v>4622458.61</v>
      </c>
      <c r="I37" s="16">
        <f t="shared" si="6"/>
        <v>247990.59999999963</v>
      </c>
    </row>
    <row r="38" spans="2:9" ht="12.75">
      <c r="B38" s="13" t="s">
        <v>39</v>
      </c>
      <c r="C38" s="11"/>
      <c r="D38" s="15">
        <v>2131197.75</v>
      </c>
      <c r="E38" s="16">
        <v>10063.14</v>
      </c>
      <c r="F38" s="15">
        <f t="shared" si="8"/>
        <v>2141260.89</v>
      </c>
      <c r="G38" s="16">
        <v>2098593.85</v>
      </c>
      <c r="H38" s="16">
        <v>2093469.85</v>
      </c>
      <c r="I38" s="16">
        <f t="shared" si="6"/>
        <v>42667.04000000004</v>
      </c>
    </row>
    <row r="39" spans="2:9" ht="25.5" customHeight="1">
      <c r="B39" s="37" t="s">
        <v>40</v>
      </c>
      <c r="C39" s="38"/>
      <c r="D39" s="15">
        <f aca="true" t="shared" si="9" ref="D39:I39">SUM(D40:D48)</f>
        <v>5694303.24</v>
      </c>
      <c r="E39" s="15">
        <f t="shared" si="9"/>
        <v>9758756.17</v>
      </c>
      <c r="F39" s="15">
        <f>SUM(F40:F48)</f>
        <v>15453059.41</v>
      </c>
      <c r="G39" s="15">
        <f t="shared" si="9"/>
        <v>13837202.63</v>
      </c>
      <c r="H39" s="15">
        <f t="shared" si="9"/>
        <v>13681389.81</v>
      </c>
      <c r="I39" s="15">
        <f t="shared" si="9"/>
        <v>1615856.7800000003</v>
      </c>
    </row>
    <row r="40" spans="2:9" ht="12.75">
      <c r="B40" s="13" t="s">
        <v>41</v>
      </c>
      <c r="C40" s="11"/>
      <c r="D40" s="15">
        <v>618233.36</v>
      </c>
      <c r="E40" s="16">
        <v>58922.64</v>
      </c>
      <c r="F40" s="15">
        <f>D40+E40</f>
        <v>677156</v>
      </c>
      <c r="G40" s="16">
        <v>677156</v>
      </c>
      <c r="H40" s="16">
        <v>677156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0</v>
      </c>
      <c r="E42" s="16">
        <v>4519998.66</v>
      </c>
      <c r="F42" s="15">
        <f t="shared" si="10"/>
        <v>4519998.66</v>
      </c>
      <c r="G42" s="16">
        <v>3769998.66</v>
      </c>
      <c r="H42" s="16">
        <v>3769998.66</v>
      </c>
      <c r="I42" s="16">
        <f t="shared" si="6"/>
        <v>750000</v>
      </c>
    </row>
    <row r="43" spans="2:9" ht="12.75">
      <c r="B43" s="13" t="s">
        <v>44</v>
      </c>
      <c r="C43" s="11"/>
      <c r="D43" s="15">
        <v>850636.2</v>
      </c>
      <c r="E43" s="16">
        <v>5063959.4</v>
      </c>
      <c r="F43" s="15">
        <f t="shared" si="10"/>
        <v>5914595.600000001</v>
      </c>
      <c r="G43" s="16">
        <v>5048738.82</v>
      </c>
      <c r="H43" s="16">
        <v>4892926</v>
      </c>
      <c r="I43" s="16">
        <f t="shared" si="6"/>
        <v>865856.7800000003</v>
      </c>
    </row>
    <row r="44" spans="2:9" ht="12.75">
      <c r="B44" s="13" t="s">
        <v>45</v>
      </c>
      <c r="C44" s="11"/>
      <c r="D44" s="15">
        <v>4225433.68</v>
      </c>
      <c r="E44" s="16">
        <v>115875.47</v>
      </c>
      <c r="F44" s="15">
        <f t="shared" si="10"/>
        <v>4341309.149999999</v>
      </c>
      <c r="G44" s="16">
        <v>4341309.15</v>
      </c>
      <c r="H44" s="16">
        <v>4341309.15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854107.94</v>
      </c>
      <c r="E49" s="15">
        <f t="shared" si="11"/>
        <v>423417.6599999999</v>
      </c>
      <c r="F49" s="15">
        <f t="shared" si="11"/>
        <v>1277525.5999999999</v>
      </c>
      <c r="G49" s="15">
        <f t="shared" si="11"/>
        <v>227504.35</v>
      </c>
      <c r="H49" s="15">
        <f t="shared" si="11"/>
        <v>227504.35</v>
      </c>
      <c r="I49" s="15">
        <f t="shared" si="11"/>
        <v>1050021.25</v>
      </c>
    </row>
    <row r="50" spans="2:9" ht="12.75">
      <c r="B50" s="13" t="s">
        <v>51</v>
      </c>
      <c r="C50" s="11"/>
      <c r="D50" s="15">
        <v>250000</v>
      </c>
      <c r="E50" s="16">
        <v>-95995.58</v>
      </c>
      <c r="F50" s="15">
        <f t="shared" si="10"/>
        <v>154004.41999999998</v>
      </c>
      <c r="G50" s="16">
        <v>145885</v>
      </c>
      <c r="H50" s="16">
        <v>145885</v>
      </c>
      <c r="I50" s="16">
        <f t="shared" si="6"/>
        <v>8119.419999999984</v>
      </c>
    </row>
    <row r="51" spans="2:9" ht="12.75">
      <c r="B51" s="13" t="s">
        <v>52</v>
      </c>
      <c r="C51" s="11"/>
      <c r="D51" s="15">
        <v>200000</v>
      </c>
      <c r="E51" s="16">
        <v>-142600</v>
      </c>
      <c r="F51" s="15">
        <f t="shared" si="10"/>
        <v>57400</v>
      </c>
      <c r="G51" s="16">
        <v>57400</v>
      </c>
      <c r="H51" s="16">
        <v>57400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300000</v>
      </c>
      <c r="E53" s="16">
        <v>-300000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104107.94</v>
      </c>
      <c r="E55" s="16">
        <v>948013.24</v>
      </c>
      <c r="F55" s="15">
        <f t="shared" si="10"/>
        <v>1052121.18</v>
      </c>
      <c r="G55" s="16">
        <v>24219.35</v>
      </c>
      <c r="H55" s="16">
        <v>24219.35</v>
      </c>
      <c r="I55" s="16">
        <f t="shared" si="6"/>
        <v>1027901.83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14000</v>
      </c>
      <c r="F58" s="15">
        <f t="shared" si="10"/>
        <v>14000</v>
      </c>
      <c r="G58" s="16">
        <v>0</v>
      </c>
      <c r="H58" s="16">
        <v>0</v>
      </c>
      <c r="I58" s="16">
        <f t="shared" si="6"/>
        <v>14000</v>
      </c>
    </row>
    <row r="59" spans="2:9" ht="12.75">
      <c r="B59" s="3" t="s">
        <v>60</v>
      </c>
      <c r="C59" s="9"/>
      <c r="D59" s="15">
        <f>SUM(D60:D62)</f>
        <v>7500000</v>
      </c>
      <c r="E59" s="15">
        <f>SUM(E60:E62)</f>
        <v>-1876076.7400000002</v>
      </c>
      <c r="F59" s="15">
        <f>SUM(F60:F62)</f>
        <v>5623923.26</v>
      </c>
      <c r="G59" s="15">
        <f>SUM(G60:G62)</f>
        <v>4923891.06</v>
      </c>
      <c r="H59" s="15">
        <f>SUM(H60:H62)</f>
        <v>4923891.06</v>
      </c>
      <c r="I59" s="16">
        <f t="shared" si="6"/>
        <v>700032.2000000002</v>
      </c>
    </row>
    <row r="60" spans="2:9" ht="12.75">
      <c r="B60" s="13" t="s">
        <v>61</v>
      </c>
      <c r="C60" s="11"/>
      <c r="D60" s="15">
        <v>7500000</v>
      </c>
      <c r="E60" s="16">
        <v>-3076076.74</v>
      </c>
      <c r="F60" s="15">
        <f t="shared" si="10"/>
        <v>4423923.26</v>
      </c>
      <c r="G60" s="16">
        <v>4423923.26</v>
      </c>
      <c r="H60" s="16">
        <v>4423923.26</v>
      </c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1200000</v>
      </c>
      <c r="F61" s="15">
        <f t="shared" si="10"/>
        <v>1200000</v>
      </c>
      <c r="G61" s="16">
        <v>499967.8</v>
      </c>
      <c r="H61" s="16">
        <v>499967.8</v>
      </c>
      <c r="I61" s="16">
        <f t="shared" si="6"/>
        <v>700032.2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39763386</v>
      </c>
      <c r="E85" s="21">
        <f>E86+E104+E94+E114+E124+E134+E138+E147+E151</f>
        <v>12501901.08</v>
      </c>
      <c r="F85" s="21">
        <f t="shared" si="12"/>
        <v>52265287.08</v>
      </c>
      <c r="G85" s="21">
        <f>G86+G104+G94+G114+G124+G134+G138+G147+G151</f>
        <v>36878064.47</v>
      </c>
      <c r="H85" s="21">
        <f>H86+H104+H94+H114+H124+H134+H138+H147+H151</f>
        <v>36350242.980000004</v>
      </c>
      <c r="I85" s="21">
        <f t="shared" si="12"/>
        <v>15387222.610000003</v>
      </c>
    </row>
    <row r="86" spans="2:9" ht="12.75">
      <c r="B86" s="3" t="s">
        <v>12</v>
      </c>
      <c r="C86" s="9"/>
      <c r="D86" s="15">
        <f>SUM(D87:D93)</f>
        <v>11263769.780000001</v>
      </c>
      <c r="E86" s="15">
        <f>SUM(E87:E93)</f>
        <v>-2198914.33</v>
      </c>
      <c r="F86" s="15">
        <f>SUM(F87:F93)</f>
        <v>9064855.45</v>
      </c>
      <c r="G86" s="15">
        <f>SUM(G87:G93)</f>
        <v>9064855.450000001</v>
      </c>
      <c r="H86" s="15">
        <f>SUM(H87:H93)</f>
        <v>9064855.450000001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8214900.36</v>
      </c>
      <c r="E87" s="16">
        <v>-857867.87</v>
      </c>
      <c r="F87" s="15">
        <f aca="true" t="shared" si="14" ref="F87:F103">D87+E87</f>
        <v>7357032.49</v>
      </c>
      <c r="G87" s="16">
        <v>7357032.49</v>
      </c>
      <c r="H87" s="16">
        <v>7357032.49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2288845.42</v>
      </c>
      <c r="E89" s="16">
        <v>-2001768.31</v>
      </c>
      <c r="F89" s="15">
        <f t="shared" si="14"/>
        <v>287077.10999999987</v>
      </c>
      <c r="G89" s="16">
        <v>287077.11</v>
      </c>
      <c r="H89" s="16">
        <v>287077.11</v>
      </c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508024</v>
      </c>
      <c r="E91" s="16">
        <v>554821.85</v>
      </c>
      <c r="F91" s="15">
        <f t="shared" si="14"/>
        <v>1062845.85</v>
      </c>
      <c r="G91" s="16">
        <v>1062845.85</v>
      </c>
      <c r="H91" s="16">
        <v>1062845.85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252000</v>
      </c>
      <c r="E93" s="16">
        <v>105900</v>
      </c>
      <c r="F93" s="15">
        <f t="shared" si="14"/>
        <v>357900</v>
      </c>
      <c r="G93" s="16">
        <v>357900</v>
      </c>
      <c r="H93" s="16">
        <v>357900</v>
      </c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4717409.93</v>
      </c>
      <c r="E94" s="15">
        <f>SUM(E95:E103)</f>
        <v>2217449.5200000005</v>
      </c>
      <c r="F94" s="15">
        <f>SUM(F95:F103)</f>
        <v>6934859.450000001</v>
      </c>
      <c r="G94" s="15">
        <f>SUM(G95:G103)</f>
        <v>6890959.23</v>
      </c>
      <c r="H94" s="15">
        <f>SUM(H95:H103)</f>
        <v>6656115.239999999</v>
      </c>
      <c r="I94" s="16">
        <f t="shared" si="13"/>
        <v>43900.22000000067</v>
      </c>
    </row>
    <row r="95" spans="2:9" ht="12.75">
      <c r="B95" s="13" t="s">
        <v>21</v>
      </c>
      <c r="C95" s="11"/>
      <c r="D95" s="15">
        <v>58000</v>
      </c>
      <c r="E95" s="16">
        <v>195933.54</v>
      </c>
      <c r="F95" s="15">
        <f t="shared" si="14"/>
        <v>253933.54</v>
      </c>
      <c r="G95" s="16">
        <v>216698.12</v>
      </c>
      <c r="H95" s="16">
        <v>91953.2</v>
      </c>
      <c r="I95" s="16">
        <f t="shared" si="13"/>
        <v>37235.42000000001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32000</v>
      </c>
      <c r="E98" s="16">
        <v>218087.59</v>
      </c>
      <c r="F98" s="15">
        <f t="shared" si="14"/>
        <v>250087.59</v>
      </c>
      <c r="G98" s="16">
        <v>250087.59</v>
      </c>
      <c r="H98" s="16">
        <v>250087.59</v>
      </c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90793.94</v>
      </c>
      <c r="F99" s="15">
        <f t="shared" si="14"/>
        <v>90793.94</v>
      </c>
      <c r="G99" s="16">
        <v>90793.94</v>
      </c>
      <c r="H99" s="16">
        <v>90793.94</v>
      </c>
      <c r="I99" s="16">
        <f t="shared" si="13"/>
        <v>0</v>
      </c>
    </row>
    <row r="100" spans="2:9" ht="12.75">
      <c r="B100" s="13" t="s">
        <v>26</v>
      </c>
      <c r="C100" s="11"/>
      <c r="D100" s="15">
        <v>4127409.93</v>
      </c>
      <c r="E100" s="16">
        <v>705535.05</v>
      </c>
      <c r="F100" s="15">
        <f t="shared" si="14"/>
        <v>4832944.98</v>
      </c>
      <c r="G100" s="16">
        <v>4832944.98</v>
      </c>
      <c r="H100" s="16">
        <v>4826984.96</v>
      </c>
      <c r="I100" s="16">
        <f t="shared" si="13"/>
        <v>0</v>
      </c>
    </row>
    <row r="101" spans="2:9" ht="12.75">
      <c r="B101" s="13" t="s">
        <v>27</v>
      </c>
      <c r="C101" s="11"/>
      <c r="D101" s="15">
        <v>500000</v>
      </c>
      <c r="E101" s="16">
        <v>-61758.96</v>
      </c>
      <c r="F101" s="15">
        <f t="shared" si="14"/>
        <v>438241.04</v>
      </c>
      <c r="G101" s="16">
        <v>438241.04</v>
      </c>
      <c r="H101" s="16">
        <v>438241.04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1068858.36</v>
      </c>
      <c r="F103" s="15">
        <f t="shared" si="14"/>
        <v>1068858.36</v>
      </c>
      <c r="G103" s="16">
        <v>1062193.56</v>
      </c>
      <c r="H103" s="16">
        <v>958054.51</v>
      </c>
      <c r="I103" s="16">
        <f t="shared" si="13"/>
        <v>6664.800000000047</v>
      </c>
    </row>
    <row r="104" spans="2:9" ht="12.75">
      <c r="B104" s="3" t="s">
        <v>30</v>
      </c>
      <c r="C104" s="9"/>
      <c r="D104" s="15">
        <f>SUM(D105:D113)</f>
        <v>10810994.29</v>
      </c>
      <c r="E104" s="15">
        <f>SUM(E105:E113)</f>
        <v>2191765.24</v>
      </c>
      <c r="F104" s="15">
        <f>SUM(F105:F113)</f>
        <v>13002759.530000001</v>
      </c>
      <c r="G104" s="15">
        <f>SUM(G105:G113)</f>
        <v>12989265.53</v>
      </c>
      <c r="H104" s="15">
        <f>SUM(H105:H113)</f>
        <v>12696288.03</v>
      </c>
      <c r="I104" s="16">
        <f t="shared" si="13"/>
        <v>13494.000000001863</v>
      </c>
    </row>
    <row r="105" spans="2:9" ht="12.75">
      <c r="B105" s="13" t="s">
        <v>31</v>
      </c>
      <c r="C105" s="11"/>
      <c r="D105" s="15">
        <v>5761270.66</v>
      </c>
      <c r="E105" s="16">
        <v>2234546.31</v>
      </c>
      <c r="F105" s="16">
        <f>D105+E105</f>
        <v>7995816.970000001</v>
      </c>
      <c r="G105" s="16">
        <v>7995816.97</v>
      </c>
      <c r="H105" s="16">
        <v>7979177.97</v>
      </c>
      <c r="I105" s="16">
        <f t="shared" si="13"/>
        <v>0</v>
      </c>
    </row>
    <row r="106" spans="2:9" ht="12.75">
      <c r="B106" s="13" t="s">
        <v>32</v>
      </c>
      <c r="C106" s="11"/>
      <c r="D106" s="15">
        <v>1294560</v>
      </c>
      <c r="E106" s="16">
        <v>65994</v>
      </c>
      <c r="F106" s="16">
        <f aca="true" t="shared" si="15" ref="F106:F113">D106+E106</f>
        <v>1360554</v>
      </c>
      <c r="G106" s="16">
        <v>1353130</v>
      </c>
      <c r="H106" s="16">
        <v>1353130</v>
      </c>
      <c r="I106" s="16">
        <f t="shared" si="13"/>
        <v>7424</v>
      </c>
    </row>
    <row r="107" spans="2:9" ht="12.75">
      <c r="B107" s="13" t="s">
        <v>33</v>
      </c>
      <c r="C107" s="11"/>
      <c r="D107" s="15">
        <v>0</v>
      </c>
      <c r="E107" s="16">
        <v>161240</v>
      </c>
      <c r="F107" s="16">
        <f t="shared" si="15"/>
        <v>161240</v>
      </c>
      <c r="G107" s="16">
        <v>161240</v>
      </c>
      <c r="H107" s="16">
        <v>161240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1329833.97</v>
      </c>
      <c r="F109" s="16">
        <f t="shared" si="15"/>
        <v>1329833.97</v>
      </c>
      <c r="G109" s="16">
        <v>1325851.97</v>
      </c>
      <c r="H109" s="16">
        <v>1258941.12</v>
      </c>
      <c r="I109" s="16">
        <f t="shared" si="13"/>
        <v>3982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0</v>
      </c>
      <c r="F111" s="16">
        <f t="shared" si="15"/>
        <v>0</v>
      </c>
      <c r="G111" s="16">
        <v>0</v>
      </c>
      <c r="H111" s="16">
        <v>0</v>
      </c>
      <c r="I111" s="16">
        <f t="shared" si="13"/>
        <v>0</v>
      </c>
    </row>
    <row r="112" spans="2:9" ht="12.75">
      <c r="B112" s="13" t="s">
        <v>38</v>
      </c>
      <c r="C112" s="11"/>
      <c r="D112" s="15">
        <v>0</v>
      </c>
      <c r="E112" s="16">
        <v>2088</v>
      </c>
      <c r="F112" s="16">
        <f t="shared" si="15"/>
        <v>2088</v>
      </c>
      <c r="G112" s="16">
        <v>0</v>
      </c>
      <c r="H112" s="16">
        <v>0</v>
      </c>
      <c r="I112" s="16">
        <f t="shared" si="13"/>
        <v>2088</v>
      </c>
    </row>
    <row r="113" spans="2:9" ht="12.75">
      <c r="B113" s="13" t="s">
        <v>39</v>
      </c>
      <c r="C113" s="11"/>
      <c r="D113" s="15">
        <v>3755163.63</v>
      </c>
      <c r="E113" s="16">
        <v>-1601937.04</v>
      </c>
      <c r="F113" s="16">
        <f t="shared" si="15"/>
        <v>2153226.59</v>
      </c>
      <c r="G113" s="16">
        <v>2153226.59</v>
      </c>
      <c r="H113" s="16">
        <v>1943798.94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269700</v>
      </c>
      <c r="E114" s="15">
        <f>SUM(E115:E123)</f>
        <v>50496.8</v>
      </c>
      <c r="F114" s="15">
        <f>SUM(F115:F123)</f>
        <v>320196.8</v>
      </c>
      <c r="G114" s="15">
        <f>SUM(G115:G123)</f>
        <v>298144.51</v>
      </c>
      <c r="H114" s="15">
        <f>SUM(H115:H123)</f>
        <v>298144.51</v>
      </c>
      <c r="I114" s="16">
        <f t="shared" si="13"/>
        <v>22052.28999999998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269700</v>
      </c>
      <c r="E118" s="16">
        <v>50496.8</v>
      </c>
      <c r="F118" s="16">
        <f t="shared" si="16"/>
        <v>320196.8</v>
      </c>
      <c r="G118" s="16">
        <v>298144.51</v>
      </c>
      <c r="H118" s="16">
        <v>298144.51</v>
      </c>
      <c r="I118" s="16">
        <f t="shared" si="13"/>
        <v>22052.28999999998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110000</v>
      </c>
      <c r="E124" s="15">
        <f>SUM(E125:E133)</f>
        <v>19410</v>
      </c>
      <c r="F124" s="15">
        <f>SUM(F125:F133)</f>
        <v>129410</v>
      </c>
      <c r="G124" s="15">
        <f>SUM(G125:G133)</f>
        <v>129410</v>
      </c>
      <c r="H124" s="15">
        <f>SUM(H125:H133)</f>
        <v>129410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60912</v>
      </c>
      <c r="F125" s="16">
        <f>D125+E125</f>
        <v>60912</v>
      </c>
      <c r="G125" s="16">
        <v>60912</v>
      </c>
      <c r="H125" s="16">
        <v>60912</v>
      </c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0</v>
      </c>
      <c r="F126" s="16">
        <f aca="true" t="shared" si="17" ref="F126:F133">D126+E126</f>
        <v>0</v>
      </c>
      <c r="G126" s="16">
        <v>0</v>
      </c>
      <c r="H126" s="16">
        <v>0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0</v>
      </c>
      <c r="F128" s="16">
        <f t="shared" si="17"/>
        <v>0</v>
      </c>
      <c r="G128" s="16">
        <v>0</v>
      </c>
      <c r="H128" s="16">
        <v>0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110000</v>
      </c>
      <c r="E130" s="16">
        <v>-41502</v>
      </c>
      <c r="F130" s="16">
        <f t="shared" si="17"/>
        <v>68498</v>
      </c>
      <c r="G130" s="16">
        <v>68498</v>
      </c>
      <c r="H130" s="16">
        <v>68498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12591512</v>
      </c>
      <c r="E134" s="15">
        <f>SUM(E135:E137)</f>
        <v>10221693.85</v>
      </c>
      <c r="F134" s="15">
        <f>SUM(F135:F137)</f>
        <v>22813205.85</v>
      </c>
      <c r="G134" s="15">
        <f>SUM(G135:G137)</f>
        <v>7505429.75</v>
      </c>
      <c r="H134" s="15">
        <f>SUM(H135:H137)</f>
        <v>7505429.75</v>
      </c>
      <c r="I134" s="16">
        <f t="shared" si="13"/>
        <v>15307776.100000001</v>
      </c>
    </row>
    <row r="135" spans="2:9" ht="12.75">
      <c r="B135" s="13" t="s">
        <v>61</v>
      </c>
      <c r="C135" s="11"/>
      <c r="D135" s="15">
        <v>12591512</v>
      </c>
      <c r="E135" s="16">
        <v>6111476.17</v>
      </c>
      <c r="F135" s="16">
        <f>D135+E135</f>
        <v>18702988.17</v>
      </c>
      <c r="G135" s="16">
        <v>7505429.75</v>
      </c>
      <c r="H135" s="16">
        <v>7505429.75</v>
      </c>
      <c r="I135" s="16">
        <f t="shared" si="13"/>
        <v>11197558.420000002</v>
      </c>
    </row>
    <row r="136" spans="2:9" ht="12.75">
      <c r="B136" s="13" t="s">
        <v>62</v>
      </c>
      <c r="C136" s="11"/>
      <c r="D136" s="15">
        <v>0</v>
      </c>
      <c r="E136" s="16">
        <v>4110217.68</v>
      </c>
      <c r="F136" s="16">
        <f>D136+E136</f>
        <v>4110217.68</v>
      </c>
      <c r="G136" s="16">
        <v>0</v>
      </c>
      <c r="H136" s="16">
        <v>0</v>
      </c>
      <c r="I136" s="16">
        <f t="shared" si="13"/>
        <v>4110217.68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92180798.41</v>
      </c>
      <c r="E160" s="14">
        <f t="shared" si="21"/>
        <v>31054765.93</v>
      </c>
      <c r="F160" s="14">
        <f t="shared" si="21"/>
        <v>123235564.34</v>
      </c>
      <c r="G160" s="14">
        <f t="shared" si="21"/>
        <v>101678151.52000001</v>
      </c>
      <c r="H160" s="14">
        <f t="shared" si="21"/>
        <v>100547640.01000002</v>
      </c>
      <c r="I160" s="14">
        <f t="shared" si="21"/>
        <v>21557412.820000004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2023-04-20T21:32:10Z</cp:lastPrinted>
  <dcterms:created xsi:type="dcterms:W3CDTF">2016-10-11T20:25:15Z</dcterms:created>
  <dcterms:modified xsi:type="dcterms:W3CDTF">2023-04-20T21:33:37Z</dcterms:modified>
  <cp:category/>
  <cp:version/>
  <cp:contentType/>
  <cp:contentStatus/>
</cp:coreProperties>
</file>